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&amp;L" sheetId="1" r:id="rId1"/>
    <sheet name="Cash flow" sheetId="2" r:id="rId2"/>
    <sheet name="Balance" sheetId="3" r:id="rId3"/>
    <sheet name="Business Areas" sheetId="4" r:id="rId4"/>
    <sheet name="Equity" sheetId="5" r:id="rId5"/>
    <sheet name="Analytical info" sheetId="6" r:id="rId6"/>
  </sheets>
  <definedNames/>
  <calcPr fullCalcOnLoad="1"/>
</workbook>
</file>

<file path=xl/sharedStrings.xml><?xml version="1.0" encoding="utf-8"?>
<sst xmlns="http://schemas.openxmlformats.org/spreadsheetml/2006/main" count="141" uniqueCount="121">
  <si>
    <t>EBITDA</t>
  </si>
  <si>
    <t>US Gaap</t>
  </si>
  <si>
    <t>Mobile Communications</t>
  </si>
  <si>
    <t>Telecom</t>
  </si>
  <si>
    <t>Internet</t>
  </si>
  <si>
    <t>Media</t>
  </si>
  <si>
    <t>EDB Business Partner</t>
  </si>
  <si>
    <t>Bravida</t>
  </si>
  <si>
    <t>Balance sheet</t>
  </si>
  <si>
    <t>Telenor group</t>
  </si>
  <si>
    <t>(Amounts in NOK million)</t>
  </si>
  <si>
    <t>Fixed assets</t>
  </si>
  <si>
    <t>Total assets</t>
  </si>
  <si>
    <t>Equity</t>
  </si>
  <si>
    <t>Minority interests</t>
  </si>
  <si>
    <t>Long-term liabilities</t>
  </si>
  <si>
    <t>Short-term liabilities</t>
  </si>
  <si>
    <t>Current assets</t>
  </si>
  <si>
    <t>Total equity and liabilities</t>
  </si>
  <si>
    <t>Total operating expences</t>
  </si>
  <si>
    <t>Operating profit</t>
  </si>
  <si>
    <t>Associated companies</t>
  </si>
  <si>
    <t>Net financial items</t>
  </si>
  <si>
    <t>Taxes</t>
  </si>
  <si>
    <t>Profit margin</t>
  </si>
  <si>
    <t>EBITDA excl. gains and losses</t>
  </si>
  <si>
    <t>Earnings per share in NOK</t>
  </si>
  <si>
    <t>Cost of materials and traffic charges</t>
  </si>
  <si>
    <t>Deprecation and write-downs</t>
  </si>
  <si>
    <t>Net income</t>
  </si>
  <si>
    <t>Net income per share (basic and diluted)</t>
  </si>
  <si>
    <t>Year</t>
  </si>
  <si>
    <t>Cash flow statement</t>
  </si>
  <si>
    <t>Net cash flow from operating activities</t>
  </si>
  <si>
    <t>Net cash flow from investing activities</t>
  </si>
  <si>
    <t>Net cash flow from financing activities</t>
  </si>
  <si>
    <t>Net change in cash and cash equivalents</t>
  </si>
  <si>
    <t>Cash and cash equivalents 01.01</t>
  </si>
  <si>
    <t>Cash and cash equivalents by the end of the period</t>
  </si>
  <si>
    <t>Of which external</t>
  </si>
  <si>
    <t>and joint ventures</t>
  </si>
  <si>
    <t>Profit before taxes and</t>
  </si>
  <si>
    <t>minority interests</t>
  </si>
  <si>
    <t>Other units</t>
  </si>
  <si>
    <t>Eliminations</t>
  </si>
  <si>
    <t>Total</t>
  </si>
  <si>
    <t>ANALYTICAL INFORMATION</t>
  </si>
  <si>
    <t>No. of man-years</t>
  </si>
  <si>
    <t xml:space="preserve">      - of which abroad</t>
  </si>
  <si>
    <t>Norway</t>
  </si>
  <si>
    <t>No. of PSTN subscriptions</t>
  </si>
  <si>
    <t>No. of ISDN subscriptions (lines)</t>
  </si>
  <si>
    <t>PSTN/ISDN generated traffic (mill. minutes)</t>
  </si>
  <si>
    <t>Number of  GSM subscribtions</t>
  </si>
  <si>
    <r>
      <t xml:space="preserve"> No. of mobile subscriptions  NMT + GSM </t>
    </r>
    <r>
      <rPr>
        <vertAlign val="superscript"/>
        <sz val="10"/>
        <rFont val="Arial"/>
        <family val="2"/>
      </rPr>
      <t>1)</t>
    </r>
  </si>
  <si>
    <t xml:space="preserve">     - of which prepaid</t>
  </si>
  <si>
    <t>4th quarter</t>
  </si>
  <si>
    <t>1st quarter</t>
  </si>
  <si>
    <t>2nd quarter</t>
  </si>
  <si>
    <t>3rd quarter</t>
  </si>
  <si>
    <t xml:space="preserve"> Traffic minutes per GSM subscriptions per month,    generated and terminated </t>
  </si>
  <si>
    <t>Telenor Group</t>
  </si>
  <si>
    <t>Equity ratio incl. minority interests</t>
  </si>
  <si>
    <t xml:space="preserve"> No. of mobile subscriptions</t>
  </si>
  <si>
    <t xml:space="preserve"> No. of Internet subscriptions (Nextra)</t>
  </si>
  <si>
    <t xml:space="preserve"> Outside Norway (100%)</t>
  </si>
  <si>
    <t xml:space="preserve"> No. of Internet subscriptions - Business market</t>
  </si>
  <si>
    <t xml:space="preserve">     - of which contract</t>
  </si>
  <si>
    <t xml:space="preserve"> Pay television subscriptions in the Nordic region</t>
  </si>
  <si>
    <t xml:space="preserve">     - Cable TV</t>
  </si>
  <si>
    <t xml:space="preserve">     - Small antenna network (SMATV)</t>
  </si>
  <si>
    <t xml:space="preserve">                                               - of which freesurf</t>
  </si>
  <si>
    <t>0.754</t>
  </si>
  <si>
    <t>0.381</t>
  </si>
  <si>
    <t>3.973</t>
  </si>
  <si>
    <t>25.8%</t>
  </si>
  <si>
    <t>28.4%</t>
  </si>
  <si>
    <t>25.4%</t>
  </si>
  <si>
    <t>106.2%</t>
  </si>
  <si>
    <t>10.4%</t>
  </si>
  <si>
    <t>5.3%</t>
  </si>
  <si>
    <t>EBITDA margin</t>
  </si>
  <si>
    <t>3.955</t>
  </si>
  <si>
    <t>0.451</t>
  </si>
  <si>
    <t>0.759</t>
  </si>
  <si>
    <t xml:space="preserve">          First quarter</t>
  </si>
  <si>
    <t>Profit and loss statement</t>
  </si>
  <si>
    <t>Total Revenues</t>
  </si>
  <si>
    <t>Revenues</t>
  </si>
  <si>
    <t>Gains on disposal of fixed assets and operations</t>
  </si>
  <si>
    <t>Salaries and personnel costs</t>
  </si>
  <si>
    <t>Loss on disposal of fixed assets and operations</t>
  </si>
  <si>
    <t>Other operating expenses</t>
  </si>
  <si>
    <t>Own work capitalized</t>
  </si>
  <si>
    <t>Profit before taxes and minority interests</t>
  </si>
  <si>
    <t>(Amounts in NOK millions)</t>
  </si>
  <si>
    <t>Total equity and minority interests</t>
  </si>
  <si>
    <t>First quarter</t>
  </si>
  <si>
    <t>1) Revenues</t>
  </si>
  <si>
    <r>
      <t>1)</t>
    </r>
    <r>
      <rPr>
        <sz val="8"/>
        <rFont val="Arial"/>
        <family val="2"/>
      </rPr>
      <t xml:space="preserve"> Revenues includes gains on disposal of fixed assets and operations</t>
    </r>
  </si>
  <si>
    <t>The business areas first quarter</t>
  </si>
  <si>
    <t>Broadband Services</t>
  </si>
  <si>
    <t>Translation adjustments</t>
  </si>
  <si>
    <t>Balance as of December 31, 2000</t>
  </si>
  <si>
    <t>Balance as of March 31, 2001</t>
  </si>
  <si>
    <r>
      <t xml:space="preserve">     - Home satellite dish (DTH) </t>
    </r>
    <r>
      <rPr>
        <b/>
        <vertAlign val="superscript"/>
        <sz val="10"/>
        <rFont val="Arial"/>
        <family val="2"/>
      </rPr>
      <t xml:space="preserve"> 2)</t>
    </r>
  </si>
  <si>
    <r>
      <t>1)</t>
    </r>
    <r>
      <rPr>
        <sz val="10"/>
        <rFont val="Arial"/>
        <family val="2"/>
      </rPr>
      <t xml:space="preserve"> All GSM - figures includes Zalto</t>
    </r>
  </si>
  <si>
    <r>
      <t>2)</t>
    </r>
    <r>
      <rPr>
        <sz val="10"/>
        <rFont val="Arial"/>
        <family val="2"/>
      </rPr>
      <t xml:space="preserve"> 100% av the subscribers in Canal Digital, a jointly controlled company in which Telenor owns 50%.</t>
    </r>
  </si>
  <si>
    <t>Revenues per GSM subscribers per month</t>
  </si>
  <si>
    <t>Revenues (NOK millions)</t>
  </si>
  <si>
    <t>Operating profit (NOK millions)</t>
  </si>
  <si>
    <t>40.8%</t>
  </si>
  <si>
    <t>44.3%</t>
  </si>
  <si>
    <t>44.5%</t>
  </si>
  <si>
    <t>41.6%</t>
  </si>
  <si>
    <t>25.9%</t>
  </si>
  <si>
    <t>51.9%</t>
  </si>
  <si>
    <t>Cash and interest bearing investments (NOK millions)</t>
  </si>
  <si>
    <t>Interest bearing liabilities (NOK millions)</t>
  </si>
  <si>
    <t>Profit before taxes &amp; minority interests (NOK millions)</t>
  </si>
  <si>
    <t xml:space="preserve">                                           - residential market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</si>
</sst>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&quot;kr&quot;\ #,##0.00"/>
    <numFmt numFmtId="174" formatCode="0.0\ %"/>
    <numFmt numFmtId="175" formatCode="_ * #,##0.0_ ;_ * \-#,##0.0_ ;_ * &quot;-&quot;?_ ;_ @_ "/>
    <numFmt numFmtId="176" formatCode="_ * #,##0_ ;_ * \-#,##0_ ;_ * &quot;-&quot;??_ ;_ @_ "/>
    <numFmt numFmtId="177" formatCode="0.0"/>
  </numFmts>
  <fonts count="1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Border="1" applyAlignment="1">
      <alignment vertical="justify" wrapText="1"/>
    </xf>
    <xf numFmtId="3" fontId="0" fillId="2" borderId="0" xfId="0" applyNumberFormat="1" applyFill="1" applyBorder="1" applyAlignment="1">
      <alignment wrapText="1"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4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4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vertical="top"/>
    </xf>
    <xf numFmtId="3" fontId="0" fillId="2" borderId="4" xfId="0" applyNumberFormat="1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2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right"/>
    </xf>
    <xf numFmtId="176" fontId="0" fillId="2" borderId="0" xfId="18" applyNumberFormat="1" applyFont="1" applyFill="1" applyBorder="1" applyAlignment="1">
      <alignment/>
    </xf>
    <xf numFmtId="176" fontId="4" fillId="2" borderId="0" xfId="18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6" fontId="10" fillId="0" borderId="0" xfId="18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/>
    </xf>
    <xf numFmtId="0" fontId="0" fillId="2" borderId="2" xfId="0" applyNumberFormat="1" applyFill="1" applyBorder="1" applyAlignment="1">
      <alignment horizontal="right"/>
    </xf>
    <xf numFmtId="174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13" fillId="2" borderId="0" xfId="0" applyFont="1" applyFill="1" applyAlignment="1">
      <alignment/>
    </xf>
    <xf numFmtId="174" fontId="0" fillId="2" borderId="4" xfId="0" applyNumberFormat="1" applyFont="1" applyFill="1" applyBorder="1" applyAlignment="1">
      <alignment horizontal="right"/>
    </xf>
    <xf numFmtId="174" fontId="0" fillId="2" borderId="0" xfId="0" applyNumberFormat="1" applyFont="1" applyFill="1" applyAlignment="1">
      <alignment horizontal="right"/>
    </xf>
    <xf numFmtId="10" fontId="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3.28125" style="15" customWidth="1"/>
    <col min="2" max="2" width="45.00390625" style="15" customWidth="1"/>
    <col min="3" max="3" width="12.28125" style="15" customWidth="1"/>
    <col min="4" max="4" width="2.421875" style="15" customWidth="1"/>
    <col min="5" max="5" width="9.140625" style="15" customWidth="1"/>
    <col min="6" max="6" width="3.00390625" style="15" customWidth="1"/>
    <col min="7" max="7" width="10.140625" style="15" bestFit="1" customWidth="1"/>
    <col min="8" max="16384" width="9.140625" style="15" customWidth="1"/>
  </cols>
  <sheetData>
    <row r="3" ht="20.25">
      <c r="B3" s="24" t="s">
        <v>86</v>
      </c>
    </row>
    <row r="4" spans="2:4" ht="15.75">
      <c r="B4" s="25" t="s">
        <v>61</v>
      </c>
      <c r="C4" s="25"/>
      <c r="D4" s="25"/>
    </row>
    <row r="6" spans="3:7" ht="12.75">
      <c r="C6" s="62" t="s">
        <v>85</v>
      </c>
      <c r="D6" s="62"/>
      <c r="E6" s="62"/>
      <c r="G6" s="42" t="s">
        <v>31</v>
      </c>
    </row>
    <row r="7" spans="2:7" ht="12.75">
      <c r="B7" s="28" t="s">
        <v>10</v>
      </c>
      <c r="C7" s="20">
        <v>2001</v>
      </c>
      <c r="D7" s="12"/>
      <c r="E7" s="20">
        <v>2000</v>
      </c>
      <c r="G7" s="20">
        <v>2000</v>
      </c>
    </row>
    <row r="8" spans="2:7" ht="12.75">
      <c r="B8" s="12" t="s">
        <v>88</v>
      </c>
      <c r="C8" s="13">
        <v>9743</v>
      </c>
      <c r="D8" s="13"/>
      <c r="E8" s="13">
        <v>8336</v>
      </c>
      <c r="F8" s="16"/>
      <c r="G8" s="13">
        <v>36602</v>
      </c>
    </row>
    <row r="9" spans="2:7" ht="12.75">
      <c r="B9" s="15" t="s">
        <v>89</v>
      </c>
      <c r="C9" s="16">
        <v>304</v>
      </c>
      <c r="D9" s="16"/>
      <c r="E9" s="16">
        <v>364</v>
      </c>
      <c r="F9" s="16"/>
      <c r="G9" s="16">
        <v>1042</v>
      </c>
    </row>
    <row r="10" spans="2:7" ht="12.75">
      <c r="B10" s="20" t="s">
        <v>87</v>
      </c>
      <c r="C10" s="21">
        <f>SUM(C8:C9)</f>
        <v>10047</v>
      </c>
      <c r="D10" s="13"/>
      <c r="E10" s="21">
        <f>SUM(E8:E9)</f>
        <v>8700</v>
      </c>
      <c r="F10" s="16"/>
      <c r="G10" s="21">
        <f>SUM(G8:G9)</f>
        <v>37644</v>
      </c>
    </row>
    <row r="11" spans="2:7" ht="12.75">
      <c r="B11" s="15" t="s">
        <v>27</v>
      </c>
      <c r="C11" s="16">
        <v>2431</v>
      </c>
      <c r="D11" s="16"/>
      <c r="E11" s="16">
        <v>2165</v>
      </c>
      <c r="F11" s="16"/>
      <c r="G11" s="16">
        <v>9847</v>
      </c>
    </row>
    <row r="12" spans="2:7" ht="12.75">
      <c r="B12" s="15" t="s">
        <v>93</v>
      </c>
      <c r="C12" s="16">
        <v>-217</v>
      </c>
      <c r="D12" s="16"/>
      <c r="E12" s="16">
        <v>-360</v>
      </c>
      <c r="F12" s="16"/>
      <c r="G12" s="16">
        <v>-1544</v>
      </c>
    </row>
    <row r="13" spans="2:7" ht="12.75">
      <c r="B13" s="15" t="s">
        <v>90</v>
      </c>
      <c r="C13" s="16">
        <v>2473</v>
      </c>
      <c r="D13" s="16"/>
      <c r="E13" s="16">
        <v>2528</v>
      </c>
      <c r="F13" s="16"/>
      <c r="G13" s="16">
        <v>10513</v>
      </c>
    </row>
    <row r="14" spans="2:7" ht="12.75">
      <c r="B14" s="15" t="s">
        <v>92</v>
      </c>
      <c r="C14" s="16">
        <v>2763</v>
      </c>
      <c r="D14" s="16"/>
      <c r="E14" s="16">
        <v>1899</v>
      </c>
      <c r="F14" s="16"/>
      <c r="G14" s="16">
        <v>9207</v>
      </c>
    </row>
    <row r="15" spans="2:7" ht="12.75">
      <c r="B15" s="15" t="s">
        <v>91</v>
      </c>
      <c r="C15" s="16">
        <v>0</v>
      </c>
      <c r="D15" s="16"/>
      <c r="E15" s="16">
        <v>1</v>
      </c>
      <c r="F15" s="16"/>
      <c r="G15" s="16">
        <v>58</v>
      </c>
    </row>
    <row r="16" spans="2:7" ht="12.75">
      <c r="B16" s="15" t="s">
        <v>28</v>
      </c>
      <c r="C16" s="16">
        <v>1611</v>
      </c>
      <c r="D16" s="16"/>
      <c r="E16" s="16">
        <v>1301</v>
      </c>
      <c r="F16" s="16"/>
      <c r="G16" s="16">
        <v>5934</v>
      </c>
    </row>
    <row r="17" spans="2:7" ht="12.75">
      <c r="B17" s="20" t="s">
        <v>19</v>
      </c>
      <c r="C17" s="21">
        <f>SUM(C11:C16)</f>
        <v>9061</v>
      </c>
      <c r="D17" s="13"/>
      <c r="E17" s="21">
        <f>SUM(E11:E16)</f>
        <v>7534</v>
      </c>
      <c r="F17" s="16"/>
      <c r="G17" s="21">
        <f>SUM(G11:G16)</f>
        <v>34015</v>
      </c>
    </row>
    <row r="18" spans="2:7" ht="12.75">
      <c r="B18" s="32" t="s">
        <v>20</v>
      </c>
      <c r="C18" s="33">
        <f>SUM(C10-C17)</f>
        <v>986</v>
      </c>
      <c r="D18" s="13"/>
      <c r="E18" s="33">
        <f>SUM(E10-E17)</f>
        <v>1166</v>
      </c>
      <c r="F18" s="13"/>
      <c r="G18" s="33">
        <f>SUM(G10-G17)</f>
        <v>3629</v>
      </c>
    </row>
    <row r="19" spans="2:7" ht="12.75">
      <c r="B19" s="12" t="s">
        <v>21</v>
      </c>
      <c r="C19" s="13">
        <v>10188</v>
      </c>
      <c r="D19" s="13"/>
      <c r="E19" s="13">
        <v>-229</v>
      </c>
      <c r="F19" s="13"/>
      <c r="G19" s="13">
        <v>-692</v>
      </c>
    </row>
    <row r="20" spans="2:7" ht="12.75">
      <c r="B20" s="34" t="s">
        <v>22</v>
      </c>
      <c r="C20" s="23">
        <v>-508</v>
      </c>
      <c r="D20" s="16"/>
      <c r="E20" s="23">
        <v>-29</v>
      </c>
      <c r="F20" s="16"/>
      <c r="G20" s="23">
        <v>-934</v>
      </c>
    </row>
    <row r="21" spans="2:7" ht="12.75">
      <c r="B21" s="32" t="s">
        <v>94</v>
      </c>
      <c r="C21" s="33">
        <f>SUM(C18+C19+C20)</f>
        <v>10666</v>
      </c>
      <c r="D21" s="13"/>
      <c r="E21" s="33">
        <f>SUM(E18+E19+E20)</f>
        <v>908</v>
      </c>
      <c r="F21" s="13"/>
      <c r="G21" s="33">
        <f>SUM(G18+G19+G20)</f>
        <v>2003</v>
      </c>
    </row>
    <row r="22" spans="2:7" ht="12.75">
      <c r="B22" s="9" t="s">
        <v>23</v>
      </c>
      <c r="C22" s="16">
        <v>-3626</v>
      </c>
      <c r="D22" s="16"/>
      <c r="E22" s="16">
        <v>-390</v>
      </c>
      <c r="F22" s="16"/>
      <c r="G22" s="16">
        <v>-861</v>
      </c>
    </row>
    <row r="23" spans="2:7" ht="12.75">
      <c r="B23" s="34" t="s">
        <v>14</v>
      </c>
      <c r="C23" s="23">
        <v>2</v>
      </c>
      <c r="D23" s="16"/>
      <c r="E23" s="23">
        <v>16</v>
      </c>
      <c r="F23" s="16"/>
      <c r="G23" s="23">
        <v>-66</v>
      </c>
    </row>
    <row r="24" spans="2:7" ht="12.75">
      <c r="B24" s="32" t="s">
        <v>29</v>
      </c>
      <c r="C24" s="33">
        <f>SUM(C21+C22+C23)</f>
        <v>7042</v>
      </c>
      <c r="D24" s="13"/>
      <c r="E24" s="33">
        <f>SUM(E21+E22+E23)</f>
        <v>534</v>
      </c>
      <c r="F24" s="13"/>
      <c r="G24" s="33">
        <f>SUM(G21+G22+G23)</f>
        <v>1076</v>
      </c>
    </row>
    <row r="25" spans="2:7" ht="12.75">
      <c r="B25" s="9" t="s">
        <v>24</v>
      </c>
      <c r="C25" s="56" t="s">
        <v>78</v>
      </c>
      <c r="D25" s="56"/>
      <c r="E25" s="56" t="s">
        <v>79</v>
      </c>
      <c r="F25" s="57"/>
      <c r="G25" s="56" t="s">
        <v>80</v>
      </c>
    </row>
    <row r="26" spans="2:7" ht="12.75">
      <c r="B26" s="10" t="s">
        <v>0</v>
      </c>
      <c r="C26" s="16">
        <f>SUM(C18+C16)</f>
        <v>2597</v>
      </c>
      <c r="D26" s="16"/>
      <c r="E26" s="16">
        <f>SUM(E18+E16)</f>
        <v>2467</v>
      </c>
      <c r="F26" s="16"/>
      <c r="G26" s="16">
        <f>SUM(G18+G16)</f>
        <v>9563</v>
      </c>
    </row>
    <row r="27" spans="2:7" ht="12.75">
      <c r="B27" s="11" t="s">
        <v>25</v>
      </c>
      <c r="C27" s="16">
        <f>SUM(C26+C15-C9)</f>
        <v>2293</v>
      </c>
      <c r="D27" s="16"/>
      <c r="E27" s="16">
        <f>SUM(E26+E15-E9)</f>
        <v>2104</v>
      </c>
      <c r="F27" s="31"/>
      <c r="G27" s="16">
        <f>SUM(G26+G15-G9)</f>
        <v>8579</v>
      </c>
    </row>
    <row r="28" spans="2:7" ht="12.75">
      <c r="B28" s="9" t="s">
        <v>81</v>
      </c>
      <c r="C28" s="56" t="s">
        <v>75</v>
      </c>
      <c r="D28" s="56"/>
      <c r="E28" s="56" t="s">
        <v>76</v>
      </c>
      <c r="F28" s="57"/>
      <c r="G28" s="56" t="s">
        <v>77</v>
      </c>
    </row>
    <row r="29" spans="2:7" ht="12.75">
      <c r="B29" s="34" t="s">
        <v>26</v>
      </c>
      <c r="C29" s="55" t="s">
        <v>74</v>
      </c>
      <c r="D29" s="31"/>
      <c r="E29" s="55" t="s">
        <v>73</v>
      </c>
      <c r="F29" s="31"/>
      <c r="G29" s="55" t="s">
        <v>72</v>
      </c>
    </row>
    <row r="30" spans="2:7" ht="12.75">
      <c r="B30" s="9"/>
      <c r="C30" s="31"/>
      <c r="D30" s="31"/>
      <c r="E30" s="31"/>
      <c r="F30" s="31"/>
      <c r="G30" s="31"/>
    </row>
    <row r="31" spans="2:7" ht="12.75">
      <c r="B31" s="27" t="s">
        <v>1</v>
      </c>
      <c r="C31" s="31"/>
      <c r="D31" s="31"/>
      <c r="E31" s="31"/>
      <c r="F31" s="31"/>
      <c r="G31" s="31"/>
    </row>
    <row r="32" spans="2:7" ht="12.75">
      <c r="B32" s="9" t="s">
        <v>29</v>
      </c>
      <c r="C32" s="16">
        <v>7010</v>
      </c>
      <c r="D32" s="16"/>
      <c r="E32" s="16">
        <v>632</v>
      </c>
      <c r="F32" s="16"/>
      <c r="G32" s="16">
        <v>1082</v>
      </c>
    </row>
    <row r="33" spans="2:7" ht="12.75">
      <c r="B33" s="9" t="s">
        <v>30</v>
      </c>
      <c r="C33" s="57" t="s">
        <v>82</v>
      </c>
      <c r="D33" s="57"/>
      <c r="E33" s="57" t="s">
        <v>83</v>
      </c>
      <c r="F33" s="57"/>
      <c r="G33" s="57" t="s">
        <v>84</v>
      </c>
    </row>
    <row r="34" spans="3:7" ht="12.75">
      <c r="C34" s="16"/>
      <c r="D34" s="16"/>
      <c r="E34" s="16"/>
      <c r="F34" s="16"/>
      <c r="G34" s="16"/>
    </row>
  </sheetData>
  <mergeCells count="1">
    <mergeCell ref="C6:E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3"/>
  <sheetViews>
    <sheetView workbookViewId="0" topLeftCell="A1">
      <selection activeCell="I17" sqref="I17"/>
    </sheetView>
  </sheetViews>
  <sheetFormatPr defaultColWidth="11.421875" defaultRowHeight="12.75"/>
  <cols>
    <col min="1" max="1" width="3.57421875" style="9" customWidth="1"/>
    <col min="2" max="2" width="43.28125" style="9" customWidth="1"/>
    <col min="3" max="3" width="9.140625" style="9" customWidth="1"/>
    <col min="4" max="4" width="2.00390625" style="9" customWidth="1"/>
    <col min="5" max="5" width="9.140625" style="9" customWidth="1"/>
    <col min="6" max="6" width="1.8515625" style="9" customWidth="1"/>
    <col min="7" max="16384" width="9.140625" style="9" customWidth="1"/>
  </cols>
  <sheetData>
    <row r="3" ht="20.25">
      <c r="B3" s="24" t="s">
        <v>32</v>
      </c>
    </row>
    <row r="4" ht="15.75">
      <c r="B4" s="25" t="s">
        <v>61</v>
      </c>
    </row>
    <row r="6" spans="3:11" ht="12.75">
      <c r="C6" s="62" t="s">
        <v>97</v>
      </c>
      <c r="D6" s="62"/>
      <c r="E6" s="62"/>
      <c r="F6" s="30"/>
      <c r="G6" s="42" t="s">
        <v>31</v>
      </c>
      <c r="J6" s="15"/>
      <c r="K6" s="30"/>
    </row>
    <row r="7" spans="2:7" ht="12.75">
      <c r="B7" s="28" t="s">
        <v>10</v>
      </c>
      <c r="C7" s="20">
        <v>2001</v>
      </c>
      <c r="D7" s="12"/>
      <c r="E7" s="20">
        <v>2000</v>
      </c>
      <c r="F7" s="12"/>
      <c r="G7" s="20">
        <v>2000</v>
      </c>
    </row>
    <row r="8" spans="2:7" ht="12.75">
      <c r="B8" s="9" t="s">
        <v>33</v>
      </c>
      <c r="C8" s="10">
        <v>1383</v>
      </c>
      <c r="D8" s="10"/>
      <c r="E8" s="10">
        <v>1560</v>
      </c>
      <c r="F8" s="10"/>
      <c r="G8" s="10">
        <v>6359</v>
      </c>
    </row>
    <row r="9" spans="2:7" ht="12.75">
      <c r="B9" s="9" t="s">
        <v>34</v>
      </c>
      <c r="C9" s="10">
        <v>15936</v>
      </c>
      <c r="D9" s="10"/>
      <c r="E9" s="10">
        <v>-2387</v>
      </c>
      <c r="F9" s="10"/>
      <c r="G9" s="10">
        <v>-47752</v>
      </c>
    </row>
    <row r="10" spans="2:7" ht="12.75">
      <c r="B10" s="9" t="s">
        <v>35</v>
      </c>
      <c r="C10" s="10">
        <v>-17844</v>
      </c>
      <c r="D10" s="10"/>
      <c r="E10" s="10">
        <v>2249</v>
      </c>
      <c r="F10" s="10"/>
      <c r="G10" s="10">
        <v>41575</v>
      </c>
    </row>
    <row r="11" spans="2:7" ht="12.75">
      <c r="B11" s="20" t="s">
        <v>36</v>
      </c>
      <c r="C11" s="21">
        <f>SUM(C8:C10)</f>
        <v>-525</v>
      </c>
      <c r="D11" s="13"/>
      <c r="E11" s="21">
        <f>SUM(E8:E10)</f>
        <v>1422</v>
      </c>
      <c r="F11" s="13"/>
      <c r="G11" s="21">
        <f>SUM(G8:G10)</f>
        <v>182</v>
      </c>
    </row>
    <row r="12" spans="2:7" ht="12.75">
      <c r="B12" s="9" t="s">
        <v>37</v>
      </c>
      <c r="C12" s="10">
        <v>2306</v>
      </c>
      <c r="D12" s="10"/>
      <c r="E12" s="10">
        <v>2124</v>
      </c>
      <c r="F12" s="10"/>
      <c r="G12" s="10">
        <v>2124</v>
      </c>
    </row>
    <row r="13" spans="2:7" ht="12.75">
      <c r="B13" s="34" t="s">
        <v>38</v>
      </c>
      <c r="C13" s="35">
        <f>SUM(C11:C12)</f>
        <v>1781</v>
      </c>
      <c r="D13" s="10"/>
      <c r="E13" s="35">
        <f>SUM(E11:E12)</f>
        <v>3546</v>
      </c>
      <c r="F13" s="10"/>
      <c r="G13" s="35">
        <f>SUM(G11:G12)</f>
        <v>2306</v>
      </c>
    </row>
  </sheetData>
  <mergeCells count="1">
    <mergeCell ref="C6:E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workbookViewId="0" topLeftCell="A1">
      <selection activeCell="I22" sqref="I22"/>
    </sheetView>
  </sheetViews>
  <sheetFormatPr defaultColWidth="11.421875" defaultRowHeight="12.75"/>
  <cols>
    <col min="1" max="1" width="3.8515625" style="15" customWidth="1"/>
    <col min="2" max="2" width="29.140625" style="15" customWidth="1"/>
    <col min="3" max="3" width="10.7109375" style="15" customWidth="1"/>
    <col min="4" max="4" width="2.00390625" style="15" customWidth="1"/>
    <col min="5" max="5" width="11.140625" style="15" customWidth="1"/>
    <col min="6" max="6" width="2.00390625" style="15" customWidth="1"/>
    <col min="7" max="7" width="10.57421875" style="15" customWidth="1"/>
    <col min="8" max="16384" width="9.140625" style="15" customWidth="1"/>
  </cols>
  <sheetData>
    <row r="3" ht="20.25">
      <c r="B3" s="24" t="s">
        <v>8</v>
      </c>
    </row>
    <row r="4" ht="15.75">
      <c r="B4" s="25" t="s">
        <v>61</v>
      </c>
    </row>
    <row r="5" spans="3:7" ht="12.75">
      <c r="C5" s="62"/>
      <c r="D5" s="62"/>
      <c r="E5" s="62"/>
      <c r="G5" s="42"/>
    </row>
    <row r="6" spans="2:7" ht="12.75">
      <c r="B6" s="28" t="s">
        <v>95</v>
      </c>
      <c r="C6" s="29">
        <v>36981</v>
      </c>
      <c r="D6" s="12"/>
      <c r="E6" s="29">
        <v>36616</v>
      </c>
      <c r="F6" s="26"/>
      <c r="G6" s="29">
        <v>36891</v>
      </c>
    </row>
    <row r="7" spans="2:7" ht="12.75">
      <c r="B7" s="15" t="s">
        <v>11</v>
      </c>
      <c r="C7" s="16">
        <v>72020</v>
      </c>
      <c r="D7" s="16"/>
      <c r="E7" s="16">
        <v>38066</v>
      </c>
      <c r="F7" s="16"/>
      <c r="G7" s="16">
        <v>80881</v>
      </c>
    </row>
    <row r="8" spans="2:7" ht="12.75">
      <c r="B8" s="22" t="s">
        <v>17</v>
      </c>
      <c r="C8" s="23">
        <v>15397</v>
      </c>
      <c r="D8" s="16"/>
      <c r="E8" s="23">
        <v>12886</v>
      </c>
      <c r="F8" s="16"/>
      <c r="G8" s="23">
        <v>12804</v>
      </c>
    </row>
    <row r="9" spans="2:7" ht="12.75">
      <c r="B9" s="12" t="s">
        <v>12</v>
      </c>
      <c r="C9" s="13">
        <f>SUM(C7:C8)</f>
        <v>87417</v>
      </c>
      <c r="D9" s="13"/>
      <c r="E9" s="13">
        <f>SUM(E7:E8)</f>
        <v>50952</v>
      </c>
      <c r="F9" s="13"/>
      <c r="G9" s="13">
        <f>SUM(G7:G8)</f>
        <v>93685</v>
      </c>
    </row>
    <row r="10" spans="2:7" ht="12.75">
      <c r="B10" s="15" t="s">
        <v>13</v>
      </c>
      <c r="C10" s="16">
        <v>42494</v>
      </c>
      <c r="D10" s="16"/>
      <c r="E10" s="16">
        <v>20592</v>
      </c>
      <c r="F10" s="16"/>
      <c r="G10" s="16">
        <v>35474</v>
      </c>
    </row>
    <row r="11" spans="2:7" ht="12.75">
      <c r="B11" s="15" t="s">
        <v>14</v>
      </c>
      <c r="C11" s="16">
        <v>2839</v>
      </c>
      <c r="D11" s="16"/>
      <c r="E11" s="16">
        <v>2107</v>
      </c>
      <c r="F11" s="16"/>
      <c r="G11" s="16">
        <v>2706</v>
      </c>
    </row>
    <row r="12" spans="2:7" ht="12.75">
      <c r="B12" s="15" t="s">
        <v>96</v>
      </c>
      <c r="C12" s="16">
        <f>SUM(C10:C11)</f>
        <v>45333</v>
      </c>
      <c r="D12" s="16"/>
      <c r="E12" s="16">
        <f>SUM(E10:E11)</f>
        <v>22699</v>
      </c>
      <c r="F12" s="16"/>
      <c r="G12" s="16">
        <f>SUM(G10:G11)</f>
        <v>38180</v>
      </c>
    </row>
    <row r="13" spans="2:7" ht="12.75">
      <c r="B13" s="15" t="s">
        <v>15</v>
      </c>
      <c r="C13" s="16">
        <v>25319</v>
      </c>
      <c r="D13" s="16"/>
      <c r="E13" s="16">
        <v>17090</v>
      </c>
      <c r="F13" s="16"/>
      <c r="G13" s="16">
        <v>42908</v>
      </c>
    </row>
    <row r="14" spans="2:7" ht="12.75">
      <c r="B14" s="22" t="s">
        <v>16</v>
      </c>
      <c r="C14" s="23">
        <v>16765</v>
      </c>
      <c r="D14" s="16"/>
      <c r="E14" s="23">
        <v>11163</v>
      </c>
      <c r="F14" s="16"/>
      <c r="G14" s="23">
        <v>12597</v>
      </c>
    </row>
    <row r="15" spans="2:7" ht="12.75">
      <c r="B15" s="12" t="s">
        <v>18</v>
      </c>
      <c r="C15" s="13">
        <f>SUM(C12:C14)</f>
        <v>87417</v>
      </c>
      <c r="D15" s="13"/>
      <c r="E15" s="13">
        <f>SUM(E12:E14)</f>
        <v>50952</v>
      </c>
      <c r="F15" s="13"/>
      <c r="G15" s="13">
        <f>SUM(G12:G14)</f>
        <v>93685</v>
      </c>
    </row>
    <row r="16" spans="2:7" ht="12.75">
      <c r="B16" s="12"/>
      <c r="C16" s="13"/>
      <c r="D16" s="13"/>
      <c r="E16" s="13"/>
      <c r="F16" s="13"/>
      <c r="G16" s="13"/>
    </row>
    <row r="17" spans="2:7" ht="12.75">
      <c r="B17" s="27"/>
      <c r="C17" s="16"/>
      <c r="D17" s="16"/>
      <c r="E17" s="16"/>
      <c r="F17" s="16"/>
      <c r="G17" s="16"/>
    </row>
    <row r="18" spans="3:7" ht="12.75">
      <c r="C18" s="16"/>
      <c r="D18" s="16"/>
      <c r="E18" s="16"/>
      <c r="F18" s="16"/>
      <c r="G18" s="16"/>
    </row>
  </sheetData>
  <mergeCells count="1">
    <mergeCell ref="C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0"/>
  <sheetViews>
    <sheetView workbookViewId="0" topLeftCell="A1">
      <selection activeCell="F24" sqref="F24"/>
    </sheetView>
  </sheetViews>
  <sheetFormatPr defaultColWidth="11.421875" defaultRowHeight="12.75"/>
  <cols>
    <col min="1" max="1" width="2.57421875" style="8" customWidth="1"/>
    <col min="2" max="2" width="27.421875" style="8" customWidth="1"/>
    <col min="3" max="4" width="9.140625" style="8" customWidth="1"/>
    <col min="5" max="5" width="2.57421875" style="8" customWidth="1"/>
    <col min="6" max="7" width="9.140625" style="8" customWidth="1"/>
    <col min="8" max="8" width="2.8515625" style="8" customWidth="1"/>
    <col min="9" max="10" width="9.140625" style="8" customWidth="1"/>
    <col min="11" max="11" width="3.00390625" style="8" customWidth="1"/>
    <col min="12" max="13" width="9.140625" style="8" customWidth="1"/>
    <col min="14" max="14" width="2.8515625" style="8" customWidth="1"/>
    <col min="15" max="16" width="9.140625" style="8" customWidth="1"/>
    <col min="17" max="17" width="2.8515625" style="8" customWidth="1"/>
    <col min="18" max="19" width="9.140625" style="8" customWidth="1"/>
    <col min="20" max="20" width="3.140625" style="8" customWidth="1"/>
    <col min="21" max="16384" width="9.140625" style="8" customWidth="1"/>
  </cols>
  <sheetData>
    <row r="1" spans="2:23" ht="15.75">
      <c r="B1" s="9"/>
      <c r="C1" s="25"/>
      <c r="D1" s="46"/>
      <c r="E1" s="45"/>
      <c r="F1" s="45"/>
      <c r="G1" s="65"/>
      <c r="H1" s="45"/>
      <c r="I1" s="45"/>
      <c r="J1" s="65"/>
      <c r="K1" s="25"/>
      <c r="L1" s="25"/>
      <c r="M1" s="46"/>
      <c r="N1" s="25"/>
      <c r="O1" s="25"/>
      <c r="P1" s="64"/>
      <c r="Q1" s="64"/>
      <c r="R1" s="45"/>
      <c r="S1" s="65"/>
      <c r="T1" s="45"/>
      <c r="U1" s="45"/>
      <c r="V1" s="64"/>
      <c r="W1" s="64"/>
    </row>
    <row r="4" ht="20.25">
      <c r="B4" s="43" t="s">
        <v>100</v>
      </c>
    </row>
    <row r="5" spans="2:21" ht="20.25">
      <c r="B5" s="1"/>
      <c r="O5" s="6" t="s">
        <v>21</v>
      </c>
      <c r="U5" s="6" t="s">
        <v>41</v>
      </c>
    </row>
    <row r="6" spans="2:22" ht="12.75">
      <c r="B6" s="14" t="s">
        <v>95</v>
      </c>
      <c r="C6" s="62" t="s">
        <v>98</v>
      </c>
      <c r="D6" s="62"/>
      <c r="E6" s="12"/>
      <c r="F6" s="62" t="s">
        <v>39</v>
      </c>
      <c r="G6" s="62"/>
      <c r="H6" s="12"/>
      <c r="I6" s="62" t="s">
        <v>0</v>
      </c>
      <c r="J6" s="62"/>
      <c r="K6" s="30"/>
      <c r="L6" s="62" t="s">
        <v>20</v>
      </c>
      <c r="M6" s="62"/>
      <c r="N6" s="12"/>
      <c r="O6" s="12" t="s">
        <v>40</v>
      </c>
      <c r="P6" s="12"/>
      <c r="Q6" s="12"/>
      <c r="R6" s="62" t="s">
        <v>22</v>
      </c>
      <c r="S6" s="62"/>
      <c r="T6" s="12"/>
      <c r="U6" s="12" t="s">
        <v>42</v>
      </c>
      <c r="V6" s="12"/>
    </row>
    <row r="7" spans="2:22" ht="12.75">
      <c r="B7" s="34"/>
      <c r="C7" s="20">
        <v>2001</v>
      </c>
      <c r="D7" s="20">
        <v>2000</v>
      </c>
      <c r="E7" s="12"/>
      <c r="F7" s="20">
        <v>2001</v>
      </c>
      <c r="G7" s="20">
        <v>2000</v>
      </c>
      <c r="H7" s="12"/>
      <c r="I7" s="20">
        <v>2001</v>
      </c>
      <c r="J7" s="20">
        <v>2000</v>
      </c>
      <c r="K7" s="12"/>
      <c r="L7" s="20">
        <v>2001</v>
      </c>
      <c r="M7" s="20">
        <v>2000</v>
      </c>
      <c r="N7" s="12"/>
      <c r="O7" s="20">
        <v>2001</v>
      </c>
      <c r="P7" s="20">
        <v>2000</v>
      </c>
      <c r="Q7" s="12"/>
      <c r="R7" s="20">
        <v>2001</v>
      </c>
      <c r="S7" s="20">
        <v>2000</v>
      </c>
      <c r="T7" s="12"/>
      <c r="U7" s="20">
        <v>2001</v>
      </c>
      <c r="V7" s="20">
        <v>2000</v>
      </c>
    </row>
    <row r="8" spans="2:22" ht="12.75">
      <c r="B8" s="8" t="s">
        <v>2</v>
      </c>
      <c r="C8" s="17">
        <v>3007</v>
      </c>
      <c r="D8" s="17">
        <v>2089</v>
      </c>
      <c r="E8" s="17"/>
      <c r="F8" s="17">
        <v>2657</v>
      </c>
      <c r="G8" s="17">
        <v>1697</v>
      </c>
      <c r="H8" s="17"/>
      <c r="I8" s="17">
        <v>1077</v>
      </c>
      <c r="J8" s="17">
        <v>611</v>
      </c>
      <c r="K8" s="17"/>
      <c r="L8" s="17">
        <v>773</v>
      </c>
      <c r="M8" s="17">
        <v>344</v>
      </c>
      <c r="N8" s="17"/>
      <c r="O8" s="17">
        <v>10372</v>
      </c>
      <c r="P8" s="17">
        <v>-211</v>
      </c>
      <c r="Q8" s="17"/>
      <c r="R8" s="17">
        <v>-218</v>
      </c>
      <c r="S8" s="17">
        <v>-47</v>
      </c>
      <c r="T8" s="17"/>
      <c r="U8" s="17">
        <v>10927</v>
      </c>
      <c r="V8" s="17">
        <v>86</v>
      </c>
    </row>
    <row r="9" spans="2:22" ht="12.75">
      <c r="B9" s="8" t="s">
        <v>3</v>
      </c>
      <c r="C9" s="17">
        <v>4677</v>
      </c>
      <c r="D9" s="17">
        <v>4730</v>
      </c>
      <c r="E9" s="17"/>
      <c r="F9" s="17">
        <v>4191</v>
      </c>
      <c r="G9" s="17">
        <v>4305</v>
      </c>
      <c r="H9" s="17"/>
      <c r="I9" s="17">
        <v>1404</v>
      </c>
      <c r="J9" s="17">
        <v>1581</v>
      </c>
      <c r="K9" s="17"/>
      <c r="L9" s="17">
        <v>646</v>
      </c>
      <c r="M9" s="17">
        <v>924</v>
      </c>
      <c r="N9" s="17"/>
      <c r="O9" s="17">
        <v>-9</v>
      </c>
      <c r="P9" s="17">
        <v>-2</v>
      </c>
      <c r="Q9" s="17"/>
      <c r="R9" s="17">
        <v>-46</v>
      </c>
      <c r="S9" s="17">
        <v>2</v>
      </c>
      <c r="T9" s="17"/>
      <c r="U9" s="17">
        <v>591</v>
      </c>
      <c r="V9" s="17">
        <v>924</v>
      </c>
    </row>
    <row r="10" spans="2:22" ht="12.75">
      <c r="B10" s="8" t="s">
        <v>101</v>
      </c>
      <c r="C10" s="17">
        <v>937</v>
      </c>
      <c r="D10" s="17">
        <v>826</v>
      </c>
      <c r="E10" s="17"/>
      <c r="F10" s="17">
        <v>892</v>
      </c>
      <c r="G10" s="17">
        <v>785</v>
      </c>
      <c r="H10" s="17"/>
      <c r="I10" s="17">
        <v>129</v>
      </c>
      <c r="J10" s="17">
        <v>165</v>
      </c>
      <c r="K10" s="17"/>
      <c r="L10" s="17">
        <v>-54</v>
      </c>
      <c r="M10" s="17">
        <v>24</v>
      </c>
      <c r="N10" s="17"/>
      <c r="O10" s="17">
        <v>-112</v>
      </c>
      <c r="P10" s="17">
        <v>-38</v>
      </c>
      <c r="Q10" s="17"/>
      <c r="R10" s="17">
        <v>-58</v>
      </c>
      <c r="S10" s="17">
        <v>49</v>
      </c>
      <c r="T10" s="17"/>
      <c r="U10" s="17">
        <v>-224</v>
      </c>
      <c r="V10" s="17">
        <v>35</v>
      </c>
    </row>
    <row r="11" spans="2:22" ht="12.75">
      <c r="B11" s="8" t="s">
        <v>4</v>
      </c>
      <c r="C11" s="17">
        <v>407</v>
      </c>
      <c r="D11" s="17">
        <v>239</v>
      </c>
      <c r="E11" s="17"/>
      <c r="F11" s="17">
        <v>341</v>
      </c>
      <c r="G11" s="17">
        <v>181</v>
      </c>
      <c r="H11" s="17"/>
      <c r="I11" s="17">
        <v>-297</v>
      </c>
      <c r="J11" s="17">
        <v>-91</v>
      </c>
      <c r="K11" s="17"/>
      <c r="L11" s="17">
        <v>-415</v>
      </c>
      <c r="M11" s="17">
        <v>-134</v>
      </c>
      <c r="N11" s="17"/>
      <c r="O11" s="17">
        <v>0</v>
      </c>
      <c r="P11" s="17">
        <v>37</v>
      </c>
      <c r="Q11" s="17"/>
      <c r="R11" s="17">
        <v>-19</v>
      </c>
      <c r="S11" s="17">
        <v>-5</v>
      </c>
      <c r="T11" s="17"/>
      <c r="U11" s="17">
        <v>-434</v>
      </c>
      <c r="V11" s="17">
        <v>-102</v>
      </c>
    </row>
    <row r="12" spans="2:22" ht="12.75">
      <c r="B12" s="8" t="s">
        <v>5</v>
      </c>
      <c r="C12" s="17">
        <v>503</v>
      </c>
      <c r="D12" s="17">
        <v>485</v>
      </c>
      <c r="E12" s="17"/>
      <c r="F12" s="17">
        <v>471</v>
      </c>
      <c r="G12" s="17">
        <v>446</v>
      </c>
      <c r="H12" s="17"/>
      <c r="I12" s="17">
        <v>180</v>
      </c>
      <c r="J12" s="17">
        <v>176</v>
      </c>
      <c r="K12" s="17"/>
      <c r="L12" s="17">
        <v>163</v>
      </c>
      <c r="M12" s="17">
        <v>162</v>
      </c>
      <c r="N12" s="17"/>
      <c r="O12" s="17">
        <v>-10</v>
      </c>
      <c r="P12" s="17">
        <v>-9</v>
      </c>
      <c r="Q12" s="17"/>
      <c r="R12" s="17">
        <v>11</v>
      </c>
      <c r="S12" s="17">
        <v>8</v>
      </c>
      <c r="T12" s="17"/>
      <c r="U12" s="17">
        <v>164</v>
      </c>
      <c r="V12" s="17">
        <v>161</v>
      </c>
    </row>
    <row r="13" spans="2:22" ht="12.75">
      <c r="B13" s="8" t="s">
        <v>7</v>
      </c>
      <c r="C13" s="17">
        <v>0</v>
      </c>
      <c r="D13" s="17">
        <v>1266</v>
      </c>
      <c r="E13" s="17"/>
      <c r="F13" s="17">
        <v>0</v>
      </c>
      <c r="G13" s="17">
        <v>580</v>
      </c>
      <c r="H13" s="17"/>
      <c r="I13" s="17"/>
      <c r="J13" s="17">
        <v>-2</v>
      </c>
      <c r="K13" s="17"/>
      <c r="L13" s="17">
        <v>0</v>
      </c>
      <c r="M13" s="17">
        <v>-27</v>
      </c>
      <c r="N13" s="17"/>
      <c r="O13" s="17">
        <v>19</v>
      </c>
      <c r="P13" s="17">
        <v>0</v>
      </c>
      <c r="Q13" s="17"/>
      <c r="R13" s="17">
        <v>0</v>
      </c>
      <c r="S13" s="17">
        <v>-2</v>
      </c>
      <c r="T13" s="17"/>
      <c r="U13" s="17">
        <v>19</v>
      </c>
      <c r="V13" s="17">
        <v>-29</v>
      </c>
    </row>
    <row r="14" spans="2:22" ht="12.75">
      <c r="B14" s="8" t="s">
        <v>6</v>
      </c>
      <c r="C14" s="17">
        <v>1114</v>
      </c>
      <c r="D14" s="17">
        <v>665</v>
      </c>
      <c r="E14" s="17"/>
      <c r="F14" s="17">
        <v>746</v>
      </c>
      <c r="G14" s="17">
        <v>316</v>
      </c>
      <c r="H14" s="17"/>
      <c r="I14" s="17">
        <v>150</v>
      </c>
      <c r="J14" s="17">
        <v>49</v>
      </c>
      <c r="K14" s="17"/>
      <c r="L14" s="17">
        <v>54</v>
      </c>
      <c r="M14" s="17">
        <v>-14</v>
      </c>
      <c r="N14" s="17"/>
      <c r="O14" s="17">
        <v>-4</v>
      </c>
      <c r="P14" s="17">
        <v>-3</v>
      </c>
      <c r="Q14" s="17"/>
      <c r="R14" s="17">
        <v>-15</v>
      </c>
      <c r="S14" s="17">
        <v>25</v>
      </c>
      <c r="T14" s="17"/>
      <c r="U14" s="17">
        <v>35</v>
      </c>
      <c r="V14" s="17">
        <v>8</v>
      </c>
    </row>
    <row r="15" spans="2:22" ht="12.75">
      <c r="B15" s="8" t="s">
        <v>43</v>
      </c>
      <c r="C15" s="17">
        <v>1579</v>
      </c>
      <c r="D15" s="17">
        <v>1519</v>
      </c>
      <c r="E15" s="17"/>
      <c r="F15" s="17">
        <v>751</v>
      </c>
      <c r="G15" s="17">
        <v>427</v>
      </c>
      <c r="H15" s="17"/>
      <c r="I15" s="17">
        <v>12</v>
      </c>
      <c r="J15" s="17">
        <v>131</v>
      </c>
      <c r="K15" s="17"/>
      <c r="L15" s="17">
        <v>-139</v>
      </c>
      <c r="M15" s="17">
        <v>-20</v>
      </c>
      <c r="N15" s="17"/>
      <c r="O15" s="17">
        <v>-62</v>
      </c>
      <c r="P15" s="17">
        <v>-2</v>
      </c>
      <c r="Q15" s="17"/>
      <c r="R15" s="17">
        <v>-161</v>
      </c>
      <c r="S15" s="17">
        <v>-90</v>
      </c>
      <c r="T15" s="17"/>
      <c r="U15" s="17">
        <v>-362</v>
      </c>
      <c r="V15" s="17">
        <v>-112</v>
      </c>
    </row>
    <row r="16" spans="2:22" ht="12.75">
      <c r="B16" s="34" t="s">
        <v>44</v>
      </c>
      <c r="C16" s="35">
        <v>-2177</v>
      </c>
      <c r="D16" s="35">
        <v>-3119</v>
      </c>
      <c r="E16" s="10"/>
      <c r="F16" s="35">
        <v>-2</v>
      </c>
      <c r="G16" s="35">
        <v>-37</v>
      </c>
      <c r="H16" s="10"/>
      <c r="I16" s="35">
        <v>-58</v>
      </c>
      <c r="J16" s="35">
        <v>-153</v>
      </c>
      <c r="K16" s="10"/>
      <c r="L16" s="35">
        <v>-42</v>
      </c>
      <c r="M16" s="35">
        <v>-93</v>
      </c>
      <c r="N16" s="10"/>
      <c r="O16" s="35">
        <v>-6</v>
      </c>
      <c r="P16" s="35">
        <v>-1</v>
      </c>
      <c r="Q16" s="10"/>
      <c r="R16" s="35">
        <v>-2</v>
      </c>
      <c r="S16" s="35">
        <v>31</v>
      </c>
      <c r="T16" s="10"/>
      <c r="U16" s="35">
        <v>-50</v>
      </c>
      <c r="V16" s="35">
        <v>-63</v>
      </c>
    </row>
    <row r="17" spans="2:22" ht="12.75">
      <c r="B17" s="32" t="s">
        <v>45</v>
      </c>
      <c r="C17" s="33">
        <f>SUM(C8:C16)</f>
        <v>10047</v>
      </c>
      <c r="D17" s="33">
        <f>SUM(D8:D16)</f>
        <v>8700</v>
      </c>
      <c r="E17" s="7"/>
      <c r="F17" s="33">
        <f>SUM(F8:F16)</f>
        <v>10047</v>
      </c>
      <c r="G17" s="33">
        <f>SUM(G8:G16)</f>
        <v>8700</v>
      </c>
      <c r="H17" s="7"/>
      <c r="I17" s="33">
        <f>SUM(I8:I16)</f>
        <v>2597</v>
      </c>
      <c r="J17" s="33">
        <f>SUM(J8:J16)</f>
        <v>2467</v>
      </c>
      <c r="K17" s="7"/>
      <c r="L17" s="33">
        <f>SUM(L8:L16)</f>
        <v>986</v>
      </c>
      <c r="M17" s="33">
        <f>SUM(M8:M16)</f>
        <v>1166</v>
      </c>
      <c r="N17" s="7"/>
      <c r="O17" s="33">
        <f>SUM(O8:O16)</f>
        <v>10188</v>
      </c>
      <c r="P17" s="33">
        <f>SUM(P8:P16)</f>
        <v>-229</v>
      </c>
      <c r="Q17" s="7"/>
      <c r="R17" s="33">
        <f>SUM(R8:R16)</f>
        <v>-508</v>
      </c>
      <c r="S17" s="33">
        <f>SUM(S8:S16)</f>
        <v>-29</v>
      </c>
      <c r="T17" s="7"/>
      <c r="U17" s="33">
        <f>SUM(U8:U16)</f>
        <v>10666</v>
      </c>
      <c r="V17" s="33">
        <f>SUM(V8:V16)</f>
        <v>908</v>
      </c>
    </row>
    <row r="19" ht="12.75">
      <c r="B19" s="54" t="s">
        <v>99</v>
      </c>
    </row>
    <row r="20" ht="12.75">
      <c r="B20" s="54"/>
    </row>
  </sheetData>
  <mergeCells count="7">
    <mergeCell ref="V1:W1"/>
    <mergeCell ref="C6:D6"/>
    <mergeCell ref="F6:G6"/>
    <mergeCell ref="P1:Q1"/>
    <mergeCell ref="R6:S6"/>
    <mergeCell ref="L6:M6"/>
    <mergeCell ref="I6:J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D16" sqref="D16"/>
    </sheetView>
  </sheetViews>
  <sheetFormatPr defaultColWidth="11.421875" defaultRowHeight="12.75"/>
  <cols>
    <col min="1" max="1" width="2.7109375" style="2" customWidth="1"/>
    <col min="2" max="2" width="42.140625" style="2" customWidth="1"/>
    <col min="3" max="16384" width="9.140625" style="2" customWidth="1"/>
  </cols>
  <sheetData>
    <row r="1" spans="2:3" ht="12.75">
      <c r="B1" s="15"/>
      <c r="C1" s="15"/>
    </row>
    <row r="2" spans="2:3" ht="12.75">
      <c r="B2" s="15"/>
      <c r="C2" s="15"/>
    </row>
    <row r="4" ht="20.25">
      <c r="B4" s="1" t="s">
        <v>13</v>
      </c>
    </row>
    <row r="5" ht="15.75">
      <c r="B5" s="3" t="s">
        <v>9</v>
      </c>
    </row>
    <row r="6" spans="6:8" ht="12.75">
      <c r="F6" s="6"/>
      <c r="G6" s="8"/>
      <c r="H6" s="8"/>
    </row>
    <row r="7" spans="2:8" ht="12.75">
      <c r="B7" s="28" t="s">
        <v>95</v>
      </c>
      <c r="C7" s="20"/>
      <c r="F7" s="6"/>
      <c r="G7" s="6"/>
      <c r="H7" s="8"/>
    </row>
    <row r="8" spans="2:3" ht="12.75">
      <c r="B8" s="12" t="s">
        <v>103</v>
      </c>
      <c r="C8" s="13">
        <v>35474</v>
      </c>
    </row>
    <row r="9" spans="2:3" ht="12.75">
      <c r="B9" s="18" t="s">
        <v>29</v>
      </c>
      <c r="C9" s="19">
        <v>7042</v>
      </c>
    </row>
    <row r="10" spans="2:3" ht="12.75">
      <c r="B10" s="22" t="s">
        <v>102</v>
      </c>
      <c r="C10" s="23">
        <v>-22</v>
      </c>
    </row>
    <row r="11" spans="2:3" ht="12.75">
      <c r="B11" s="12" t="s">
        <v>104</v>
      </c>
      <c r="C11" s="13">
        <f>SUM(C8:C10)</f>
        <v>42494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topLeftCell="I1" activePane="topRight" state="frozen"/>
      <selection pane="topLeft" activeCell="A10" sqref="A10"/>
      <selection pane="topRight" activeCell="K18" sqref="K18"/>
    </sheetView>
  </sheetViews>
  <sheetFormatPr defaultColWidth="11.421875" defaultRowHeight="12.75"/>
  <cols>
    <col min="1" max="1" width="45.28125" style="8" customWidth="1"/>
    <col min="2" max="2" width="11.28125" style="8" customWidth="1"/>
    <col min="3" max="3" width="11.140625" style="8" customWidth="1"/>
    <col min="4" max="4" width="11.28125" style="8" customWidth="1"/>
    <col min="5" max="5" width="11.140625" style="36" customWidth="1"/>
    <col min="6" max="6" width="10.7109375" style="8" customWidth="1"/>
    <col min="7" max="7" width="11.28125" style="8" customWidth="1"/>
    <col min="8" max="8" width="11.8515625" style="8" customWidth="1"/>
    <col min="9" max="9" width="11.28125" style="36" customWidth="1"/>
    <col min="10" max="10" width="3.421875" style="8" customWidth="1"/>
    <col min="11" max="11" width="10.140625" style="8" bestFit="1" customWidth="1"/>
    <col min="12" max="16384" width="9.140625" style="8" customWidth="1"/>
  </cols>
  <sheetData>
    <row r="1" spans="1:9" ht="20.25">
      <c r="A1" s="1" t="s">
        <v>46</v>
      </c>
      <c r="C1" s="62"/>
      <c r="D1" s="62"/>
      <c r="E1" s="62"/>
      <c r="I1" s="9"/>
    </row>
    <row r="2" spans="1:9" ht="15">
      <c r="A2" s="44"/>
      <c r="E2" s="9"/>
      <c r="I2" s="9"/>
    </row>
    <row r="3" spans="1:11" ht="15.75">
      <c r="A3" s="47"/>
      <c r="B3" s="63">
        <v>1999</v>
      </c>
      <c r="C3" s="63"/>
      <c r="D3" s="63"/>
      <c r="E3" s="63"/>
      <c r="F3" s="63">
        <v>2000</v>
      </c>
      <c r="G3" s="63"/>
      <c r="H3" s="63"/>
      <c r="I3" s="63"/>
      <c r="K3" s="4">
        <v>2001</v>
      </c>
    </row>
    <row r="4" spans="1:11" s="5" customFormat="1" ht="16.5" thickBot="1">
      <c r="A4" s="48"/>
      <c r="B4" s="5" t="s">
        <v>57</v>
      </c>
      <c r="C4" s="5" t="s">
        <v>58</v>
      </c>
      <c r="D4" s="5" t="s">
        <v>59</v>
      </c>
      <c r="E4" s="5" t="s">
        <v>56</v>
      </c>
      <c r="F4" s="51" t="s">
        <v>57</v>
      </c>
      <c r="G4" s="51" t="s">
        <v>58</v>
      </c>
      <c r="H4" s="51" t="s">
        <v>59</v>
      </c>
      <c r="I4" s="51" t="s">
        <v>56</v>
      </c>
      <c r="K4" s="5" t="s">
        <v>57</v>
      </c>
    </row>
    <row r="5" ht="12.75">
      <c r="K5" s="17"/>
    </row>
    <row r="6" spans="1:14" ht="12.75">
      <c r="A6" s="49" t="s">
        <v>109</v>
      </c>
      <c r="B6" s="17">
        <v>7922</v>
      </c>
      <c r="C6" s="17">
        <v>8286</v>
      </c>
      <c r="D6" s="17">
        <v>8219</v>
      </c>
      <c r="E6" s="37">
        <v>9141</v>
      </c>
      <c r="F6" s="17">
        <v>8700</v>
      </c>
      <c r="G6" s="17">
        <v>9139</v>
      </c>
      <c r="H6" s="17">
        <v>9479</v>
      </c>
      <c r="I6" s="37">
        <v>10326</v>
      </c>
      <c r="J6" s="17"/>
      <c r="K6" s="17">
        <v>10047</v>
      </c>
      <c r="L6" s="17"/>
      <c r="M6" s="17"/>
      <c r="N6" s="17"/>
    </row>
    <row r="7" spans="1:14" ht="12.75">
      <c r="A7" s="49" t="s">
        <v>110</v>
      </c>
      <c r="B7" s="17">
        <v>802</v>
      </c>
      <c r="C7" s="17">
        <v>994</v>
      </c>
      <c r="D7" s="17">
        <v>1029</v>
      </c>
      <c r="E7" s="37">
        <v>1177</v>
      </c>
      <c r="F7" s="17">
        <v>1166</v>
      </c>
      <c r="G7" s="17">
        <v>817</v>
      </c>
      <c r="H7" s="17">
        <v>1234</v>
      </c>
      <c r="I7" s="37">
        <v>411</v>
      </c>
      <c r="J7" s="17"/>
      <c r="K7" s="17">
        <v>986</v>
      </c>
      <c r="L7" s="17"/>
      <c r="M7" s="17"/>
      <c r="N7" s="17"/>
    </row>
    <row r="8" spans="1:14" ht="12.75">
      <c r="A8" s="49" t="s">
        <v>119</v>
      </c>
      <c r="B8" s="17">
        <v>521</v>
      </c>
      <c r="C8" s="17">
        <v>827</v>
      </c>
      <c r="D8" s="17">
        <v>587</v>
      </c>
      <c r="E8" s="37">
        <v>1379</v>
      </c>
      <c r="F8" s="17">
        <v>908</v>
      </c>
      <c r="G8" s="17">
        <v>749</v>
      </c>
      <c r="H8" s="17">
        <v>314</v>
      </c>
      <c r="I8" s="37">
        <v>32</v>
      </c>
      <c r="J8" s="17"/>
      <c r="K8" s="17">
        <v>10666</v>
      </c>
      <c r="L8" s="17"/>
      <c r="M8" s="17"/>
      <c r="N8" s="17"/>
    </row>
    <row r="9" spans="1:14" ht="12.75">
      <c r="A9" s="49"/>
      <c r="B9" s="17"/>
      <c r="C9" s="17"/>
      <c r="D9" s="17"/>
      <c r="E9" s="37"/>
      <c r="F9" s="17"/>
      <c r="G9" s="17"/>
      <c r="H9" s="17"/>
      <c r="I9" s="37"/>
      <c r="J9" s="17"/>
      <c r="K9" s="17"/>
      <c r="L9" s="17"/>
      <c r="M9" s="17"/>
      <c r="N9" s="17"/>
    </row>
    <row r="10" spans="1:11" s="38" customFormat="1" ht="12.75">
      <c r="A10" s="49" t="s">
        <v>62</v>
      </c>
      <c r="E10" s="59" t="s">
        <v>112</v>
      </c>
      <c r="F10" s="60" t="s">
        <v>113</v>
      </c>
      <c r="G10" s="60" t="s">
        <v>114</v>
      </c>
      <c r="H10" s="60" t="s">
        <v>115</v>
      </c>
      <c r="I10" s="59" t="s">
        <v>111</v>
      </c>
      <c r="J10" s="61"/>
      <c r="K10" s="60" t="s">
        <v>116</v>
      </c>
    </row>
    <row r="11" spans="1:14" ht="12.75">
      <c r="A11" s="49" t="s">
        <v>117</v>
      </c>
      <c r="B11" s="17">
        <v>2650</v>
      </c>
      <c r="C11" s="17">
        <v>850</v>
      </c>
      <c r="D11" s="17">
        <v>2700</v>
      </c>
      <c r="E11" s="37">
        <v>2150</v>
      </c>
      <c r="F11" s="17">
        <v>3700</v>
      </c>
      <c r="G11" s="17">
        <v>2296</v>
      </c>
      <c r="H11" s="17">
        <v>2207</v>
      </c>
      <c r="I11" s="37">
        <v>2316</v>
      </c>
      <c r="J11" s="17"/>
      <c r="K11" s="17">
        <v>4587</v>
      </c>
      <c r="L11" s="17"/>
      <c r="M11" s="17"/>
      <c r="N11" s="17"/>
    </row>
    <row r="12" spans="1:14" ht="12.75">
      <c r="A12" s="49" t="s">
        <v>118</v>
      </c>
      <c r="B12" s="17">
        <v>13400</v>
      </c>
      <c r="C12" s="17">
        <v>13700</v>
      </c>
      <c r="D12" s="17">
        <v>15400</v>
      </c>
      <c r="E12" s="37">
        <v>15000</v>
      </c>
      <c r="F12" s="17">
        <v>16450</v>
      </c>
      <c r="G12" s="17">
        <v>21200</v>
      </c>
      <c r="H12" s="17">
        <v>54369</v>
      </c>
      <c r="I12" s="37">
        <v>42812</v>
      </c>
      <c r="J12" s="17"/>
      <c r="K12" s="17">
        <v>25089</v>
      </c>
      <c r="L12" s="17"/>
      <c r="M12" s="17"/>
      <c r="N12" s="17"/>
    </row>
    <row r="13" spans="1:14" ht="12.75">
      <c r="A13" s="49"/>
      <c r="B13" s="17"/>
      <c r="C13" s="17"/>
      <c r="D13" s="17"/>
      <c r="E13" s="37"/>
      <c r="F13" s="17"/>
      <c r="G13" s="17"/>
      <c r="H13" s="17"/>
      <c r="I13" s="37"/>
      <c r="J13" s="17"/>
      <c r="K13" s="17"/>
      <c r="L13" s="17"/>
      <c r="M13" s="17"/>
      <c r="N13" s="17"/>
    </row>
    <row r="14" spans="1:14" ht="12.75">
      <c r="A14" s="50" t="s">
        <v>47</v>
      </c>
      <c r="B14" s="17">
        <v>20300</v>
      </c>
      <c r="C14" s="17">
        <v>21500</v>
      </c>
      <c r="D14" s="17">
        <v>21800</v>
      </c>
      <c r="E14" s="37">
        <v>21950</v>
      </c>
      <c r="F14" s="17">
        <v>22350</v>
      </c>
      <c r="G14" s="17">
        <v>23530</v>
      </c>
      <c r="H14" s="17">
        <v>25170</v>
      </c>
      <c r="I14" s="37">
        <v>20150</v>
      </c>
      <c r="J14" s="17"/>
      <c r="K14" s="17">
        <v>20450</v>
      </c>
      <c r="L14" s="17"/>
      <c r="M14" s="17"/>
      <c r="N14" s="17"/>
    </row>
    <row r="15" spans="1:14" ht="12.75">
      <c r="A15" s="49" t="s">
        <v>48</v>
      </c>
      <c r="B15" s="17">
        <v>2900</v>
      </c>
      <c r="C15" s="17">
        <v>3200</v>
      </c>
      <c r="D15" s="17">
        <v>3000</v>
      </c>
      <c r="E15" s="37">
        <v>3150</v>
      </c>
      <c r="F15" s="17">
        <v>3300</v>
      </c>
      <c r="G15" s="17">
        <v>3550</v>
      </c>
      <c r="H15" s="17">
        <v>4580</v>
      </c>
      <c r="I15" s="37">
        <v>5050</v>
      </c>
      <c r="J15" s="17"/>
      <c r="K15" s="17">
        <v>5300</v>
      </c>
      <c r="L15" s="17"/>
      <c r="M15" s="17"/>
      <c r="N15" s="17"/>
    </row>
    <row r="16" spans="1:14" ht="12.75">
      <c r="A16" s="49"/>
      <c r="B16" s="17"/>
      <c r="C16" s="17"/>
      <c r="D16" s="17"/>
      <c r="E16" s="37"/>
      <c r="F16" s="17"/>
      <c r="G16" s="17"/>
      <c r="H16" s="17"/>
      <c r="I16" s="37"/>
      <c r="J16" s="17"/>
      <c r="K16" s="17"/>
      <c r="L16" s="17"/>
      <c r="M16" s="17"/>
      <c r="N16" s="17"/>
    </row>
    <row r="17" spans="1:14" ht="12.75">
      <c r="A17" s="50" t="s">
        <v>49</v>
      </c>
      <c r="B17" s="17"/>
      <c r="C17" s="17"/>
      <c r="D17" s="17"/>
      <c r="E17" s="37"/>
      <c r="F17" s="17"/>
      <c r="G17" s="17"/>
      <c r="H17" s="17"/>
      <c r="I17" s="37"/>
      <c r="J17" s="17"/>
      <c r="K17" s="17"/>
      <c r="L17" s="17"/>
      <c r="M17" s="17"/>
      <c r="N17" s="17"/>
    </row>
    <row r="18" spans="1:14" ht="12.75">
      <c r="A18" s="49" t="s">
        <v>50</v>
      </c>
      <c r="B18" s="17">
        <v>2093000</v>
      </c>
      <c r="C18" s="17">
        <v>2044000</v>
      </c>
      <c r="D18" s="17">
        <v>1985000</v>
      </c>
      <c r="E18" s="37">
        <v>1908000</v>
      </c>
      <c r="F18" s="17">
        <v>1826000</v>
      </c>
      <c r="G18" s="17">
        <v>1773000</v>
      </c>
      <c r="H18" s="17">
        <v>1724000</v>
      </c>
      <c r="I18" s="37">
        <v>1680000</v>
      </c>
      <c r="J18" s="17"/>
      <c r="K18" s="17">
        <v>1646000</v>
      </c>
      <c r="L18" s="17"/>
      <c r="M18" s="17"/>
      <c r="N18" s="17"/>
    </row>
    <row r="19" spans="1:14" ht="12.75">
      <c r="A19" s="49" t="s">
        <v>51</v>
      </c>
      <c r="B19" s="17">
        <v>907000</v>
      </c>
      <c r="C19" s="17">
        <v>1007000</v>
      </c>
      <c r="D19" s="17">
        <v>1098000</v>
      </c>
      <c r="E19" s="37">
        <v>1239000</v>
      </c>
      <c r="F19" s="17">
        <v>1355000</v>
      </c>
      <c r="G19" s="17">
        <v>1440000</v>
      </c>
      <c r="H19" s="17">
        <v>1513000</v>
      </c>
      <c r="I19" s="37">
        <v>1590000</v>
      </c>
      <c r="J19" s="17"/>
      <c r="K19" s="17">
        <v>1664000</v>
      </c>
      <c r="L19" s="17"/>
      <c r="M19" s="17"/>
      <c r="N19" s="17"/>
    </row>
    <row r="20" spans="1:14" ht="12.75">
      <c r="A20" s="49" t="s">
        <v>52</v>
      </c>
      <c r="B20" s="17">
        <v>4732</v>
      </c>
      <c r="C20" s="17">
        <v>4642</v>
      </c>
      <c r="D20" s="17">
        <v>4349</v>
      </c>
      <c r="E20" s="37">
        <v>5010</v>
      </c>
      <c r="F20" s="17">
        <v>5396</v>
      </c>
      <c r="G20" s="17">
        <v>4889</v>
      </c>
      <c r="H20" s="17">
        <v>4404</v>
      </c>
      <c r="I20" s="37">
        <v>4871</v>
      </c>
      <c r="J20" s="17"/>
      <c r="K20" s="17">
        <v>4956</v>
      </c>
      <c r="L20" s="17"/>
      <c r="M20" s="17"/>
      <c r="N20" s="17"/>
    </row>
    <row r="21" spans="1:14" ht="12.75">
      <c r="A21" s="49"/>
      <c r="B21" s="17"/>
      <c r="C21" s="17"/>
      <c r="D21" s="17"/>
      <c r="E21" s="37"/>
      <c r="F21" s="17"/>
      <c r="G21" s="17"/>
      <c r="H21" s="17"/>
      <c r="I21" s="37"/>
      <c r="J21" s="17"/>
      <c r="K21" s="17"/>
      <c r="L21" s="17"/>
      <c r="M21" s="17"/>
      <c r="N21" s="17"/>
    </row>
    <row r="22" spans="1:14" ht="14.25">
      <c r="A22" s="8" t="s">
        <v>54</v>
      </c>
      <c r="B22" s="17">
        <v>1683000</v>
      </c>
      <c r="C22" s="17">
        <v>1787000</v>
      </c>
      <c r="D22" s="17">
        <v>1896000</v>
      </c>
      <c r="E22" s="37">
        <v>2000000</v>
      </c>
      <c r="F22" s="17">
        <v>2072000</v>
      </c>
      <c r="G22" s="17">
        <v>2181000</v>
      </c>
      <c r="H22" s="17">
        <v>2231000</v>
      </c>
      <c r="I22" s="37">
        <v>2301000</v>
      </c>
      <c r="J22" s="17"/>
      <c r="K22" s="17">
        <v>2302000</v>
      </c>
      <c r="L22" s="17"/>
      <c r="M22" s="17"/>
      <c r="N22" s="17"/>
    </row>
    <row r="23" spans="1:14" ht="12.75">
      <c r="A23" s="49" t="s">
        <v>53</v>
      </c>
      <c r="B23" s="17">
        <v>1399000</v>
      </c>
      <c r="C23" s="17">
        <v>1527000</v>
      </c>
      <c r="D23" s="17">
        <v>1660000</v>
      </c>
      <c r="E23" s="37">
        <v>1784000</v>
      </c>
      <c r="F23" s="17">
        <v>1877000</v>
      </c>
      <c r="G23" s="17">
        <v>2003000</v>
      </c>
      <c r="H23" s="17">
        <v>2070000</v>
      </c>
      <c r="I23" s="37">
        <v>2158000</v>
      </c>
      <c r="J23" s="17"/>
      <c r="K23" s="17">
        <v>2211000</v>
      </c>
      <c r="L23" s="17"/>
      <c r="M23" s="17"/>
      <c r="N23" s="17"/>
    </row>
    <row r="24" spans="1:14" ht="12.75">
      <c r="A24" s="49" t="s">
        <v>55</v>
      </c>
      <c r="B24" s="17">
        <v>435000</v>
      </c>
      <c r="C24" s="17">
        <v>556000</v>
      </c>
      <c r="D24" s="17">
        <v>678000</v>
      </c>
      <c r="E24" s="37">
        <v>781000</v>
      </c>
      <c r="F24" s="17">
        <v>857000</v>
      </c>
      <c r="G24" s="17">
        <v>929000</v>
      </c>
      <c r="H24" s="17">
        <v>967000</v>
      </c>
      <c r="I24" s="37">
        <v>1013000</v>
      </c>
      <c r="J24" s="17"/>
      <c r="K24" s="17">
        <v>1051000</v>
      </c>
      <c r="L24" s="17"/>
      <c r="M24" s="17"/>
      <c r="N24" s="17"/>
    </row>
    <row r="25" spans="1:14" ht="12.75">
      <c r="A25" s="49"/>
      <c r="B25" s="17"/>
      <c r="C25" s="17"/>
      <c r="D25" s="17"/>
      <c r="E25" s="37"/>
      <c r="F25" s="17"/>
      <c r="G25" s="17"/>
      <c r="H25" s="17"/>
      <c r="I25" s="37"/>
      <c r="J25" s="17"/>
      <c r="K25" s="17"/>
      <c r="L25" s="17"/>
      <c r="M25" s="17"/>
      <c r="N25" s="17"/>
    </row>
    <row r="26" spans="1:14" s="41" customFormat="1" ht="25.5" customHeight="1">
      <c r="A26" s="53" t="s">
        <v>60</v>
      </c>
      <c r="B26" s="39">
        <v>163</v>
      </c>
      <c r="C26" s="39">
        <v>165</v>
      </c>
      <c r="D26" s="39">
        <v>168</v>
      </c>
      <c r="E26" s="40">
        <v>159</v>
      </c>
      <c r="F26" s="39">
        <v>158</v>
      </c>
      <c r="G26" s="39">
        <v>161</v>
      </c>
      <c r="H26" s="39">
        <v>173</v>
      </c>
      <c r="I26" s="40">
        <v>169</v>
      </c>
      <c r="J26" s="39"/>
      <c r="K26" s="39">
        <v>177</v>
      </c>
      <c r="L26" s="39"/>
      <c r="M26" s="39"/>
      <c r="N26" s="39"/>
    </row>
    <row r="27" spans="1:14" ht="12.75">
      <c r="A27" s="49" t="s">
        <v>108</v>
      </c>
      <c r="B27" s="17">
        <v>327</v>
      </c>
      <c r="C27" s="17">
        <v>329</v>
      </c>
      <c r="D27" s="17">
        <v>345</v>
      </c>
      <c r="E27" s="37">
        <v>325</v>
      </c>
      <c r="F27" s="17">
        <v>297</v>
      </c>
      <c r="G27" s="17">
        <v>330</v>
      </c>
      <c r="H27" s="17">
        <v>339</v>
      </c>
      <c r="I27" s="37">
        <v>327</v>
      </c>
      <c r="J27" s="17"/>
      <c r="K27" s="17">
        <v>318</v>
      </c>
      <c r="L27" s="17"/>
      <c r="M27" s="17"/>
      <c r="N27" s="17"/>
    </row>
    <row r="28" spans="1:14" ht="12.75">
      <c r="A28" s="8" t="s">
        <v>67</v>
      </c>
      <c r="B28" s="17">
        <v>400</v>
      </c>
      <c r="C28" s="17">
        <v>436</v>
      </c>
      <c r="D28" s="17">
        <v>482</v>
      </c>
      <c r="E28" s="37">
        <v>463</v>
      </c>
      <c r="F28" s="17">
        <v>444</v>
      </c>
      <c r="G28" s="17">
        <v>477</v>
      </c>
      <c r="H28" s="17">
        <v>508</v>
      </c>
      <c r="I28" s="37">
        <v>497</v>
      </c>
      <c r="J28" s="17"/>
      <c r="K28" s="17">
        <v>490</v>
      </c>
      <c r="L28" s="17"/>
      <c r="M28" s="17"/>
      <c r="N28" s="17"/>
    </row>
    <row r="29" spans="1:14" ht="12.75">
      <c r="A29" s="8" t="s">
        <v>55</v>
      </c>
      <c r="B29" s="17">
        <v>133</v>
      </c>
      <c r="C29" s="17">
        <v>126</v>
      </c>
      <c r="D29" s="17">
        <v>130</v>
      </c>
      <c r="E29" s="37">
        <v>134</v>
      </c>
      <c r="F29" s="17">
        <v>116</v>
      </c>
      <c r="G29" s="17">
        <v>159</v>
      </c>
      <c r="H29" s="17">
        <v>147</v>
      </c>
      <c r="I29" s="37">
        <v>132</v>
      </c>
      <c r="J29" s="17"/>
      <c r="K29" s="17">
        <v>126</v>
      </c>
      <c r="L29" s="17"/>
      <c r="M29" s="17"/>
      <c r="N29" s="17"/>
    </row>
    <row r="30" spans="2:14" ht="12.75">
      <c r="B30" s="17"/>
      <c r="C30" s="17"/>
      <c r="D30" s="17"/>
      <c r="E30" s="37"/>
      <c r="F30" s="17"/>
      <c r="G30" s="17"/>
      <c r="H30" s="17"/>
      <c r="I30" s="37"/>
      <c r="J30" s="17"/>
      <c r="K30" s="17"/>
      <c r="L30" s="17"/>
      <c r="M30" s="17"/>
      <c r="N30" s="17"/>
    </row>
    <row r="31" spans="1:14" ht="12.75">
      <c r="A31" s="8" t="s">
        <v>66</v>
      </c>
      <c r="B31" s="17"/>
      <c r="C31" s="17"/>
      <c r="D31" s="17"/>
      <c r="E31" s="37">
        <v>8000</v>
      </c>
      <c r="F31" s="17">
        <v>10000</v>
      </c>
      <c r="G31" s="17">
        <v>12000</v>
      </c>
      <c r="H31" s="17">
        <v>13000</v>
      </c>
      <c r="I31" s="37">
        <v>13000</v>
      </c>
      <c r="J31" s="17"/>
      <c r="K31" s="17">
        <v>13000</v>
      </c>
      <c r="L31" s="17"/>
      <c r="M31" s="17"/>
      <c r="N31" s="17"/>
    </row>
    <row r="32" spans="1:14" ht="12.75">
      <c r="A32" s="8" t="s">
        <v>120</v>
      </c>
      <c r="B32" s="17">
        <v>300000</v>
      </c>
      <c r="C32" s="17">
        <v>320000</v>
      </c>
      <c r="D32" s="17">
        <v>350000</v>
      </c>
      <c r="E32" s="37">
        <v>400000</v>
      </c>
      <c r="F32" s="17">
        <v>460000</v>
      </c>
      <c r="G32" s="17">
        <v>505000</v>
      </c>
      <c r="H32" s="17">
        <v>548000</v>
      </c>
      <c r="I32" s="37">
        <v>625000</v>
      </c>
      <c r="J32" s="17"/>
      <c r="K32" s="17">
        <v>683000</v>
      </c>
      <c r="L32" s="17"/>
      <c r="M32" s="17"/>
      <c r="N32" s="17"/>
    </row>
    <row r="33" spans="1:14" ht="12.75">
      <c r="A33" s="8" t="s">
        <v>71</v>
      </c>
      <c r="B33" s="17"/>
      <c r="C33" s="17"/>
      <c r="D33" s="17"/>
      <c r="E33" s="37">
        <v>45000</v>
      </c>
      <c r="F33" s="17">
        <v>110000</v>
      </c>
      <c r="G33" s="17">
        <v>150000</v>
      </c>
      <c r="H33" s="17">
        <v>188000</v>
      </c>
      <c r="I33" s="37">
        <v>248000</v>
      </c>
      <c r="J33" s="17"/>
      <c r="K33" s="17">
        <v>305000</v>
      </c>
      <c r="L33" s="17"/>
      <c r="M33" s="17"/>
      <c r="N33" s="17"/>
    </row>
    <row r="34" spans="2:14" ht="12.75">
      <c r="B34" s="17"/>
      <c r="C34" s="17"/>
      <c r="D34" s="17"/>
      <c r="E34" s="37"/>
      <c r="F34" s="17"/>
      <c r="G34" s="17"/>
      <c r="H34" s="17"/>
      <c r="I34" s="37"/>
      <c r="J34" s="17"/>
      <c r="K34" s="17"/>
      <c r="L34" s="17"/>
      <c r="M34" s="17"/>
      <c r="N34" s="17"/>
    </row>
    <row r="35" spans="1:14" ht="12.75">
      <c r="A35" s="6" t="s">
        <v>68</v>
      </c>
      <c r="B35" s="17"/>
      <c r="C35" s="17"/>
      <c r="D35" s="17"/>
      <c r="E35" s="37"/>
      <c r="F35" s="17"/>
      <c r="G35" s="17"/>
      <c r="H35" s="17"/>
      <c r="I35" s="37"/>
      <c r="J35" s="17"/>
      <c r="K35" s="17"/>
      <c r="L35" s="17"/>
      <c r="M35" s="17"/>
      <c r="N35" s="17"/>
    </row>
    <row r="36" spans="1:14" ht="12.75">
      <c r="A36" s="8" t="s">
        <v>69</v>
      </c>
      <c r="B36" s="17">
        <v>272000</v>
      </c>
      <c r="C36" s="17">
        <v>273000</v>
      </c>
      <c r="D36" s="17">
        <v>276000</v>
      </c>
      <c r="E36" s="37">
        <v>282000</v>
      </c>
      <c r="F36" s="17">
        <v>288000</v>
      </c>
      <c r="G36" s="17">
        <v>312000</v>
      </c>
      <c r="H36" s="17">
        <v>350000</v>
      </c>
      <c r="I36" s="37">
        <v>357000</v>
      </c>
      <c r="J36" s="17"/>
      <c r="K36" s="17">
        <v>362000</v>
      </c>
      <c r="L36" s="17"/>
      <c r="M36" s="17"/>
      <c r="N36" s="17"/>
    </row>
    <row r="37" spans="1:14" ht="12.75">
      <c r="A37" s="8" t="s">
        <v>70</v>
      </c>
      <c r="B37" s="17">
        <v>670000</v>
      </c>
      <c r="C37" s="17">
        <v>766000</v>
      </c>
      <c r="D37" s="17">
        <v>766000</v>
      </c>
      <c r="E37" s="37">
        <v>937000</v>
      </c>
      <c r="F37" s="17">
        <v>1002000</v>
      </c>
      <c r="G37" s="17">
        <v>1038000</v>
      </c>
      <c r="H37" s="17">
        <v>1066000</v>
      </c>
      <c r="I37" s="37">
        <v>1086000</v>
      </c>
      <c r="J37" s="17"/>
      <c r="K37" s="17">
        <v>1145000</v>
      </c>
      <c r="L37" s="17"/>
      <c r="M37" s="17"/>
      <c r="N37" s="17"/>
    </row>
    <row r="38" spans="1:14" ht="14.25">
      <c r="A38" s="8" t="s">
        <v>105</v>
      </c>
      <c r="B38" s="17">
        <v>368000</v>
      </c>
      <c r="C38" s="17">
        <v>380000</v>
      </c>
      <c r="D38" s="17">
        <v>382000</v>
      </c>
      <c r="E38" s="37">
        <v>405000</v>
      </c>
      <c r="F38" s="17">
        <v>417000</v>
      </c>
      <c r="G38" s="17">
        <v>418000</v>
      </c>
      <c r="H38" s="17">
        <v>452000</v>
      </c>
      <c r="I38" s="37">
        <v>506000</v>
      </c>
      <c r="J38" s="17"/>
      <c r="K38" s="17">
        <v>531000</v>
      </c>
      <c r="L38" s="17"/>
      <c r="M38" s="17"/>
      <c r="N38" s="17"/>
    </row>
    <row r="40" spans="1:14" ht="12.75">
      <c r="A40" s="6" t="s">
        <v>65</v>
      </c>
      <c r="B40" s="17"/>
      <c r="C40" s="17"/>
      <c r="D40" s="17"/>
      <c r="E40" s="37"/>
      <c r="F40" s="17"/>
      <c r="G40" s="17"/>
      <c r="H40" s="17"/>
      <c r="I40" s="37"/>
      <c r="J40" s="17"/>
      <c r="K40" s="17"/>
      <c r="L40" s="17"/>
      <c r="M40" s="17"/>
      <c r="N40" s="17"/>
    </row>
    <row r="41" spans="1:14" ht="12.75">
      <c r="A41" s="8" t="s">
        <v>63</v>
      </c>
      <c r="B41" s="17">
        <v>1628000</v>
      </c>
      <c r="C41" s="17">
        <v>2232000</v>
      </c>
      <c r="D41" s="17">
        <v>2994000</v>
      </c>
      <c r="E41" s="37">
        <v>4270000</v>
      </c>
      <c r="F41" s="17">
        <v>5995000</v>
      </c>
      <c r="G41" s="17">
        <v>7373000</v>
      </c>
      <c r="H41" s="17">
        <v>11106000</v>
      </c>
      <c r="I41" s="37">
        <v>13474000</v>
      </c>
      <c r="J41" s="17"/>
      <c r="K41" s="17">
        <v>11286000</v>
      </c>
      <c r="L41" s="17"/>
      <c r="M41" s="17"/>
      <c r="N41" s="17"/>
    </row>
    <row r="42" spans="1:14" ht="12.75">
      <c r="A42" s="8" t="s">
        <v>64</v>
      </c>
      <c r="B42" s="17">
        <v>21000</v>
      </c>
      <c r="C42" s="17">
        <v>32000</v>
      </c>
      <c r="D42" s="17">
        <v>34000</v>
      </c>
      <c r="E42" s="37">
        <v>57000</v>
      </c>
      <c r="F42" s="17">
        <v>64000</v>
      </c>
      <c r="G42" s="17">
        <v>80000</v>
      </c>
      <c r="H42" s="17">
        <v>82000</v>
      </c>
      <c r="I42" s="37">
        <v>104000</v>
      </c>
      <c r="J42" s="17"/>
      <c r="K42" s="17">
        <v>119000</v>
      </c>
      <c r="L42" s="17"/>
      <c r="M42" s="17"/>
      <c r="N42" s="17"/>
    </row>
    <row r="43" spans="2:14" ht="12.75">
      <c r="B43" s="17"/>
      <c r="C43" s="17"/>
      <c r="D43" s="17"/>
      <c r="E43" s="37"/>
      <c r="F43" s="17"/>
      <c r="G43" s="17"/>
      <c r="H43" s="17"/>
      <c r="I43" s="37"/>
      <c r="J43" s="17"/>
      <c r="K43" s="17"/>
      <c r="L43" s="17"/>
      <c r="M43" s="17"/>
      <c r="N43" s="17"/>
    </row>
    <row r="44" spans="2:14" ht="12.75">
      <c r="B44" s="17"/>
      <c r="C44" s="17"/>
      <c r="D44" s="17"/>
      <c r="E44" s="37"/>
      <c r="F44" s="17"/>
      <c r="G44" s="17"/>
      <c r="H44" s="17"/>
      <c r="I44" s="37"/>
      <c r="J44" s="17"/>
      <c r="K44" s="17"/>
      <c r="L44" s="17"/>
      <c r="M44" s="17"/>
      <c r="N44" s="17"/>
    </row>
    <row r="45" ht="14.25">
      <c r="A45" s="58" t="s">
        <v>106</v>
      </c>
    </row>
    <row r="46" ht="14.25">
      <c r="A46" s="58" t="s">
        <v>107</v>
      </c>
    </row>
    <row r="52" ht="15">
      <c r="A52" s="52"/>
    </row>
  </sheetData>
  <mergeCells count="3">
    <mergeCell ref="B3:E3"/>
    <mergeCell ref="F3:I3"/>
    <mergeCell ref="C1:E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Mosseros</dc:creator>
  <cp:keywords/>
  <dc:description/>
  <cp:lastModifiedBy>P. G. Aftret</cp:lastModifiedBy>
  <cp:lastPrinted>2001-05-07T13:04:11Z</cp:lastPrinted>
  <dcterms:created xsi:type="dcterms:W3CDTF">2001-05-04T07:34:35Z</dcterms:created>
  <dcterms:modified xsi:type="dcterms:W3CDTF">2001-05-08T15:35:35Z</dcterms:modified>
  <cp:category/>
  <cp:version/>
  <cp:contentType/>
  <cp:contentStatus/>
</cp:coreProperties>
</file>